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EVSeslyukov\Desktop\ТР\Торговля\Розница\"/>
    </mc:Choice>
  </mc:AlternateContent>
  <xr:revisionPtr revIDLastSave="0" documentId="13_ncr:1_{F02AA54A-FF29-443F-8900-4A5D37F91B07}" xr6:coauthVersionLast="47" xr6:coauthVersionMax="47" xr10:uidLastSave="{00000000-0000-0000-0000-000000000000}"/>
  <bookViews>
    <workbookView xWindow="-108" yWindow="-108" windowWidth="23256" windowHeight="12576" xr2:uid="{6E7A0CCD-6F3A-4475-A587-E46E651DF365}"/>
  </bookViews>
  <sheets>
    <sheet name="Диаграммы" sheetId="2" r:id="rId1"/>
    <sheet name="02.2021 (2)" sheetId="1" r:id="rId2"/>
  </sheets>
  <definedNames>
    <definedName name="_xlchart.v5.0" hidden="1">'02.2021 (2)'!$B$4:$B$31</definedName>
    <definedName name="_xlchart.v5.1" hidden="1">'02.2021 (2)'!$F$3</definedName>
    <definedName name="_xlchart.v5.2" hidden="1">'02.2021 (2)'!$F$4:$F$31</definedName>
    <definedName name="_xlchart.v5.3" hidden="1">'02.2021 (2)'!$B$4:$B$31</definedName>
    <definedName name="_xlchart.v5.4" hidden="1">'02.2021 (2)'!$F$3</definedName>
    <definedName name="_xlchart.v5.5" hidden="1">'02.2021 (2)'!$F$4:$F$31</definedName>
    <definedName name="_xlchart.v5.6" hidden="1">'02.2021 (2)'!$B$4:$B$31</definedName>
    <definedName name="_xlchart.v5.7" hidden="1">'02.2021 (2)'!$F$3</definedName>
    <definedName name="_xlchart.v5.8" hidden="1">'02.2021 (2)'!$F$4:$F$31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4" i="1"/>
  <c r="D4" i="1"/>
  <c r="M27" i="1"/>
  <c r="M10" i="1"/>
  <c r="M12" i="1"/>
  <c r="M18" i="1"/>
  <c r="M26" i="1"/>
  <c r="M28" i="1"/>
  <c r="F31" i="1"/>
  <c r="F30" i="1"/>
  <c r="M29" i="1"/>
  <c r="F29" i="1"/>
  <c r="F28" i="1"/>
  <c r="F27" i="1"/>
  <c r="F26" i="1"/>
  <c r="F25" i="1"/>
  <c r="F24" i="1"/>
  <c r="F23" i="1"/>
  <c r="F22" i="1"/>
  <c r="M21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M8" i="1"/>
  <c r="F8" i="1"/>
  <c r="F7" i="1"/>
  <c r="F6" i="1"/>
  <c r="F5" i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G4" i="1"/>
  <c r="G5" i="1" s="1"/>
  <c r="F4" i="1"/>
  <c r="D19" i="1" l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H4" i="1"/>
  <c r="N27" i="1"/>
  <c r="M19" i="1"/>
  <c r="M11" i="1"/>
  <c r="M24" i="1"/>
  <c r="M16" i="1"/>
  <c r="M25" i="1"/>
  <c r="M31" i="1"/>
  <c r="M23" i="1"/>
  <c r="M15" i="1"/>
  <c r="M7" i="1"/>
  <c r="M20" i="1"/>
  <c r="M17" i="1"/>
  <c r="N29" i="1"/>
  <c r="M30" i="1"/>
  <c r="M22" i="1"/>
  <c r="M14" i="1"/>
  <c r="M6" i="1"/>
  <c r="M9" i="1"/>
  <c r="M13" i="1"/>
  <c r="M5" i="1"/>
  <c r="M4" i="1"/>
  <c r="N8" i="1"/>
  <c r="N12" i="1"/>
  <c r="N16" i="1"/>
  <c r="N20" i="1"/>
  <c r="N24" i="1"/>
  <c r="N28" i="1"/>
  <c r="N7" i="1"/>
  <c r="N11" i="1"/>
  <c r="N15" i="1"/>
  <c r="N19" i="1"/>
  <c r="N23" i="1"/>
  <c r="N31" i="1"/>
  <c r="N6" i="1"/>
  <c r="N10" i="1"/>
  <c r="N14" i="1"/>
  <c r="N18" i="1"/>
  <c r="N22" i="1"/>
  <c r="N26" i="1"/>
  <c r="N30" i="1"/>
  <c r="N5" i="1"/>
  <c r="N4" i="1"/>
  <c r="N9" i="1"/>
  <c r="N13" i="1"/>
  <c r="N17" i="1"/>
  <c r="N21" i="1"/>
  <c r="N25" i="1"/>
  <c r="H5" i="1"/>
  <c r="G6" i="1"/>
  <c r="G7" i="1" l="1"/>
  <c r="H6" i="1"/>
  <c r="H7" i="1" l="1"/>
  <c r="G8" i="1"/>
  <c r="G9" i="1" l="1"/>
  <c r="H8" i="1"/>
  <c r="H9" i="1" l="1"/>
  <c r="G10" i="1"/>
  <c r="G11" i="1" l="1"/>
  <c r="H10" i="1"/>
  <c r="H11" i="1" l="1"/>
  <c r="G12" i="1"/>
  <c r="G13" i="1" l="1"/>
  <c r="H12" i="1"/>
  <c r="H13" i="1" l="1"/>
  <c r="G14" i="1"/>
  <c r="G15" i="1" l="1"/>
  <c r="H14" i="1"/>
  <c r="H15" i="1" l="1"/>
  <c r="G16" i="1"/>
  <c r="G17" i="1" l="1"/>
  <c r="H16" i="1"/>
  <c r="H17" i="1" l="1"/>
  <c r="G18" i="1"/>
  <c r="G19" i="1" l="1"/>
  <c r="H18" i="1"/>
  <c r="H19" i="1" l="1"/>
  <c r="G20" i="1"/>
  <c r="G21" i="1" l="1"/>
  <c r="H20" i="1"/>
  <c r="H21" i="1" l="1"/>
  <c r="G22" i="1"/>
  <c r="G23" i="1" l="1"/>
  <c r="H22" i="1"/>
  <c r="G24" i="1" l="1"/>
  <c r="H23" i="1"/>
  <c r="G25" i="1" l="1"/>
  <c r="H24" i="1"/>
  <c r="H25" i="1" l="1"/>
  <c r="G26" i="1"/>
  <c r="G27" i="1" l="1"/>
  <c r="H26" i="1"/>
  <c r="H27" i="1" l="1"/>
  <c r="G28" i="1"/>
  <c r="G29" i="1" l="1"/>
  <c r="H28" i="1"/>
  <c r="G30" i="1" l="1"/>
  <c r="H29" i="1"/>
  <c r="G31" i="1" l="1"/>
  <c r="H31" i="1" s="1"/>
  <c r="H30" i="1"/>
</calcChain>
</file>

<file path=xl/sharedStrings.xml><?xml version="1.0" encoding="utf-8"?>
<sst xmlns="http://schemas.openxmlformats.org/spreadsheetml/2006/main" count="15" uniqueCount="15">
  <si>
    <t>Выполнение главных показателей работы магазина: КЯ53</t>
  </si>
  <si>
    <t>Дата</t>
  </si>
  <si>
    <t>День недели</t>
  </si>
  <si>
    <t>План на день, руб.</t>
  </si>
  <si>
    <t>План на месяц накопительный итог, руб.</t>
  </si>
  <si>
    <t>Факт день, руб.</t>
  </si>
  <si>
    <t>Суточное отклонение, руб</t>
  </si>
  <si>
    <t>Факт накопительным итогом за  месяц, руб.</t>
  </si>
  <si>
    <t>Накопительное месячное отклонение , руб.</t>
  </si>
  <si>
    <t>Счетчик посетителей</t>
  </si>
  <si>
    <t>Средний чек</t>
  </si>
  <si>
    <t>Конверсия</t>
  </si>
  <si>
    <t>Суточное отклонение от плана, %</t>
  </si>
  <si>
    <t>Месячное отклонение от плана,%</t>
  </si>
  <si>
    <t>Кол-во покупателей (кол-во чеков)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</si>
</sst>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A426B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/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wrapText="1"/>
    </xf>
    <xf numFmtId="0" fontId="6" fillId="0" borderId="9" xfId="0" applyFont="1" applyBorder="1"/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9" fontId="5" fillId="0" borderId="10" xfId="0" applyNumberFormat="1" applyFont="1" applyBorder="1" applyAlignment="1">
      <alignment wrapText="1"/>
    </xf>
    <xf numFmtId="0" fontId="5" fillId="0" borderId="12" xfId="0" applyFont="1" applyBorder="1" applyAlignment="1">
      <alignment wrapText="1"/>
    </xf>
    <xf numFmtId="9" fontId="7" fillId="0" borderId="9" xfId="1" applyFont="1" applyBorder="1"/>
    <xf numFmtId="14" fontId="5" fillId="0" borderId="13" xfId="0" applyNumberFormat="1" applyFont="1" applyBorder="1" applyAlignment="1">
      <alignment wrapText="1"/>
    </xf>
    <xf numFmtId="9" fontId="5" fillId="0" borderId="14" xfId="0" applyNumberFormat="1" applyFont="1" applyBorder="1" applyAlignment="1">
      <alignment wrapText="1"/>
    </xf>
    <xf numFmtId="2" fontId="0" fillId="0" borderId="0" xfId="0" applyNumberFormat="1"/>
    <xf numFmtId="14" fontId="5" fillId="0" borderId="8" xfId="0" applyNumberFormat="1" applyFont="1" applyBorder="1" applyAlignment="1">
      <alignment wrapText="1"/>
    </xf>
    <xf numFmtId="9" fontId="5" fillId="0" borderId="12" xfId="0" applyNumberFormat="1" applyFont="1" applyBorder="1" applyAlignment="1">
      <alignment wrapText="1"/>
    </xf>
    <xf numFmtId="9" fontId="5" fillId="0" borderId="15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292987189033258E-2"/>
          <c:y val="0.16099798008003116"/>
          <c:w val="0.81515288224034499"/>
          <c:h val="0.70544973056474436"/>
        </c:manualLayout>
      </c:layout>
      <c:lineChart>
        <c:grouping val="standard"/>
        <c:varyColors val="0"/>
        <c:ser>
          <c:idx val="0"/>
          <c:order val="0"/>
          <c:tx>
            <c:strRef>
              <c:f>'02.2021 (2)'!$M$3</c:f>
              <c:strCache>
                <c:ptCount val="1"/>
                <c:pt idx="0">
                  <c:v>Средний чек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cat>
            <c:strRef>
              <c:f>'02.2021 (2)'!$B$4:$B$31</c:f>
              <c:strCache>
                <c:ptCount val="28"/>
                <c:pt idx="0">
                  <c:v>1.02-пнд</c:v>
                </c:pt>
                <c:pt idx="1">
                  <c:v>2.02-вт</c:v>
                </c:pt>
                <c:pt idx="2">
                  <c:v>3.02-ср</c:v>
                </c:pt>
                <c:pt idx="3">
                  <c:v>4.02-чт</c:v>
                </c:pt>
                <c:pt idx="4">
                  <c:v>5.02-птн</c:v>
                </c:pt>
                <c:pt idx="5">
                  <c:v>6.02-суб</c:v>
                </c:pt>
                <c:pt idx="6">
                  <c:v>7.02-вс</c:v>
                </c:pt>
                <c:pt idx="7">
                  <c:v>8.02-пнд</c:v>
                </c:pt>
                <c:pt idx="8">
                  <c:v>9.02-вт</c:v>
                </c:pt>
                <c:pt idx="9">
                  <c:v>10.02-ср</c:v>
                </c:pt>
                <c:pt idx="10">
                  <c:v>11.02-чт</c:v>
                </c:pt>
                <c:pt idx="11">
                  <c:v>12.02-птн</c:v>
                </c:pt>
                <c:pt idx="12">
                  <c:v>13.02-суб</c:v>
                </c:pt>
                <c:pt idx="13">
                  <c:v>14.02-вс</c:v>
                </c:pt>
                <c:pt idx="14">
                  <c:v>15.02-пнд</c:v>
                </c:pt>
                <c:pt idx="15">
                  <c:v>16.02-вт</c:v>
                </c:pt>
                <c:pt idx="16">
                  <c:v>17.02-ср</c:v>
                </c:pt>
                <c:pt idx="17">
                  <c:v>18.02-чт</c:v>
                </c:pt>
                <c:pt idx="18">
                  <c:v>19.02-птн</c:v>
                </c:pt>
                <c:pt idx="19">
                  <c:v>20.02-суб</c:v>
                </c:pt>
                <c:pt idx="20">
                  <c:v>21.02-вс</c:v>
                </c:pt>
                <c:pt idx="21">
                  <c:v>22.02-пнд</c:v>
                </c:pt>
                <c:pt idx="22">
                  <c:v>23.02-вт</c:v>
                </c:pt>
                <c:pt idx="23">
                  <c:v>24.02-ср</c:v>
                </c:pt>
                <c:pt idx="24">
                  <c:v>25.02-чт</c:v>
                </c:pt>
                <c:pt idx="25">
                  <c:v>26.02-птн</c:v>
                </c:pt>
                <c:pt idx="26">
                  <c:v>27.02-суб</c:v>
                </c:pt>
                <c:pt idx="27">
                  <c:v>28.02-вс</c:v>
                </c:pt>
              </c:strCache>
            </c:strRef>
          </c:cat>
          <c:val>
            <c:numRef>
              <c:f>'02.2021 (2)'!$M$4:$M$31</c:f>
              <c:numCache>
                <c:formatCode>General</c:formatCode>
                <c:ptCount val="28"/>
                <c:pt idx="0">
                  <c:v>707.98269230769233</c:v>
                </c:pt>
                <c:pt idx="1">
                  <c:v>848.04528301886796</c:v>
                </c:pt>
                <c:pt idx="2">
                  <c:v>956.77017543859654</c:v>
                </c:pt>
                <c:pt idx="3">
                  <c:v>1089.5016393442625</c:v>
                </c:pt>
                <c:pt idx="4">
                  <c:v>1075.0252100840337</c:v>
                </c:pt>
                <c:pt idx="5">
                  <c:v>1086.8157894736842</c:v>
                </c:pt>
                <c:pt idx="6">
                  <c:v>1051.677659574468</c:v>
                </c:pt>
                <c:pt idx="7">
                  <c:v>900.55606060606056</c:v>
                </c:pt>
                <c:pt idx="8">
                  <c:v>878.6211538461539</c:v>
                </c:pt>
                <c:pt idx="9">
                  <c:v>857.03291139240514</c:v>
                </c:pt>
                <c:pt idx="10">
                  <c:v>902.14324324324332</c:v>
                </c:pt>
                <c:pt idx="11">
                  <c:v>1083.2507575757577</c:v>
                </c:pt>
                <c:pt idx="12">
                  <c:v>1122.9951219512195</c:v>
                </c:pt>
                <c:pt idx="13">
                  <c:v>1341.0475806451611</c:v>
                </c:pt>
                <c:pt idx="14">
                  <c:v>812.37027027027034</c:v>
                </c:pt>
                <c:pt idx="15">
                  <c:v>819.75833333333333</c:v>
                </c:pt>
                <c:pt idx="16">
                  <c:v>811.01917808219184</c:v>
                </c:pt>
                <c:pt idx="17">
                  <c:v>885.16463414634143</c:v>
                </c:pt>
                <c:pt idx="18">
                  <c:v>1160.8608247422681</c:v>
                </c:pt>
                <c:pt idx="19">
                  <c:v>1129.7575471698115</c:v>
                </c:pt>
                <c:pt idx="20">
                  <c:v>940.17699115044252</c:v>
                </c:pt>
                <c:pt idx="21">
                  <c:v>783.77325581395348</c:v>
                </c:pt>
                <c:pt idx="22">
                  <c:v>718.11797752808991</c:v>
                </c:pt>
                <c:pt idx="23">
                  <c:v>957.11578947368423</c:v>
                </c:pt>
                <c:pt idx="24">
                  <c:v>828.22441860465119</c:v>
                </c:pt>
                <c:pt idx="25">
                  <c:v>1117.7251533742333</c:v>
                </c:pt>
                <c:pt idx="26">
                  <c:v>992.86149068322993</c:v>
                </c:pt>
                <c:pt idx="27">
                  <c:v>1141.2506849315068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0-4BF9-BC42-9276FD8C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186736"/>
        <c:axId val="1469188816"/>
      </c:lineChart>
      <c:lineChart>
        <c:grouping val="standard"/>
        <c:varyColors val="0"/>
        <c:ser>
          <c:idx val="1"/>
          <c:order val="1"/>
          <c:tx>
            <c:strRef>
              <c:f>'02.2021 (2)'!$L$3</c:f>
              <c:strCache>
                <c:ptCount val="1"/>
                <c:pt idx="0">
                  <c:v>Кол-во покупателей (кол-во чеков)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val>
            <c:numRef>
              <c:f>'02.2021 (2)'!$L$4:$L$31</c:f>
              <c:numCache>
                <c:formatCode>General</c:formatCode>
                <c:ptCount val="28"/>
                <c:pt idx="0">
                  <c:v>52</c:v>
                </c:pt>
                <c:pt idx="1">
                  <c:v>53</c:v>
                </c:pt>
                <c:pt idx="2">
                  <c:v>57</c:v>
                </c:pt>
                <c:pt idx="3">
                  <c:v>61</c:v>
                </c:pt>
                <c:pt idx="4">
                  <c:v>119</c:v>
                </c:pt>
                <c:pt idx="5">
                  <c:v>95</c:v>
                </c:pt>
                <c:pt idx="6">
                  <c:v>94</c:v>
                </c:pt>
                <c:pt idx="7">
                  <c:v>66</c:v>
                </c:pt>
                <c:pt idx="8">
                  <c:v>52</c:v>
                </c:pt>
                <c:pt idx="9">
                  <c:v>79</c:v>
                </c:pt>
                <c:pt idx="10">
                  <c:v>74</c:v>
                </c:pt>
                <c:pt idx="11">
                  <c:v>132</c:v>
                </c:pt>
                <c:pt idx="12">
                  <c:v>123</c:v>
                </c:pt>
                <c:pt idx="13">
                  <c:v>124</c:v>
                </c:pt>
                <c:pt idx="14">
                  <c:v>74</c:v>
                </c:pt>
                <c:pt idx="15">
                  <c:v>72</c:v>
                </c:pt>
                <c:pt idx="16">
                  <c:v>73</c:v>
                </c:pt>
                <c:pt idx="17">
                  <c:v>82</c:v>
                </c:pt>
                <c:pt idx="18">
                  <c:v>97</c:v>
                </c:pt>
                <c:pt idx="19">
                  <c:v>106</c:v>
                </c:pt>
                <c:pt idx="20">
                  <c:v>113</c:v>
                </c:pt>
                <c:pt idx="21">
                  <c:v>86</c:v>
                </c:pt>
                <c:pt idx="22">
                  <c:v>89</c:v>
                </c:pt>
                <c:pt idx="23">
                  <c:v>76</c:v>
                </c:pt>
                <c:pt idx="24">
                  <c:v>86</c:v>
                </c:pt>
                <c:pt idx="25">
                  <c:v>163</c:v>
                </c:pt>
                <c:pt idx="26">
                  <c:v>161</c:v>
                </c:pt>
                <c:pt idx="27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C0-4BF9-BC42-9276FD8C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557968"/>
        <c:axId val="1416562128"/>
      </c:lineChart>
      <c:catAx>
        <c:axId val="1469186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9188816"/>
        <c:crosses val="autoZero"/>
        <c:auto val="1"/>
        <c:lblAlgn val="ctr"/>
        <c:lblOffset val="100"/>
        <c:noMultiLvlLbl val="0"/>
      </c:catAx>
      <c:valAx>
        <c:axId val="14691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>
                    <a:solidFill>
                      <a:schemeClr val="accent1"/>
                    </a:solidFill>
                  </a:rPr>
                  <a:t>Размер среднего чека,</a:t>
                </a:r>
                <a:r>
                  <a:rPr lang="ru-RU" sz="1200" b="1" baseline="0">
                    <a:solidFill>
                      <a:schemeClr val="accent1"/>
                    </a:solidFill>
                  </a:rPr>
                  <a:t> руб.</a:t>
                </a:r>
                <a:endParaRPr lang="ru-RU" sz="1200" b="1">
                  <a:solidFill>
                    <a:schemeClr val="accent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9186736"/>
        <c:crosses val="autoZero"/>
        <c:crossBetween val="between"/>
      </c:valAx>
      <c:valAx>
        <c:axId val="1416562128"/>
        <c:scaling>
          <c:orientation val="minMax"/>
          <c:max val="3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>
                    <a:solidFill>
                      <a:schemeClr val="accent2"/>
                    </a:solidFill>
                  </a:rPr>
                  <a:t>Кол-во покупателей</a:t>
                </a:r>
                <a:r>
                  <a:rPr lang="ru-RU" sz="1200" b="1" baseline="0">
                    <a:solidFill>
                      <a:schemeClr val="accent2"/>
                    </a:solidFill>
                  </a:rPr>
                  <a:t> в день, чел.</a:t>
                </a:r>
                <a:endParaRPr lang="ru-RU" sz="1200" b="1">
                  <a:solidFill>
                    <a:schemeClr val="accent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99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16557968"/>
        <c:crosses val="max"/>
        <c:crossBetween val="between"/>
      </c:valAx>
      <c:catAx>
        <c:axId val="1416557968"/>
        <c:scaling>
          <c:orientation val="minMax"/>
        </c:scaling>
        <c:delete val="1"/>
        <c:axPos val="b"/>
        <c:majorTickMark val="out"/>
        <c:minorTickMark val="none"/>
        <c:tickLblPos val="nextTo"/>
        <c:crossAx val="1416562128"/>
        <c:crosses val="autoZero"/>
        <c:auto val="1"/>
        <c:lblAlgn val="ctr"/>
        <c:lblOffset val="100"/>
        <c:noMultiLvlLbl val="0"/>
      </c:catAx>
      <c:spPr>
        <a:noFill/>
        <a:ln w="25400">
          <a:solidFill>
            <a:sysClr val="windowText" lastClr="000000"/>
          </a:solidFill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9.0560381586670975E-3"/>
          <c:w val="0.98623111883161096"/>
          <c:h val="0.8583684364028367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729799971482556E-2"/>
                  <c:y val="5.3837001861035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D-4929-9509-BFA6A9D1E4C2}"/>
                </c:ext>
              </c:extLst>
            </c:dLbl>
            <c:dLbl>
              <c:idx val="2"/>
              <c:layout>
                <c:manualLayout>
                  <c:x val="-2.8479420944340698E-2"/>
                  <c:y val="4.4052891718148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D-4929-9509-BFA6A9D1E4C2}"/>
                </c:ext>
              </c:extLst>
            </c:dLbl>
            <c:dLbl>
              <c:idx val="3"/>
              <c:layout>
                <c:manualLayout>
                  <c:x val="-2.4980178998624428E-2"/>
                  <c:y val="5.7098371908664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D-4929-9509-BFA6A9D1E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'02.2021 (2)'!$N$4:$N$31</c:f>
              <c:numCache>
                <c:formatCode>0%</c:formatCode>
                <c:ptCount val="28"/>
                <c:pt idx="0">
                  <c:v>0.32911392405063289</c:v>
                </c:pt>
                <c:pt idx="1">
                  <c:v>0.3271604938271605</c:v>
                </c:pt>
                <c:pt idx="2">
                  <c:v>0.39583333333333331</c:v>
                </c:pt>
                <c:pt idx="3">
                  <c:v>0.45522388059701491</c:v>
                </c:pt>
                <c:pt idx="4">
                  <c:v>0.76774193548387093</c:v>
                </c:pt>
                <c:pt idx="5">
                  <c:v>0.70895522388059706</c:v>
                </c:pt>
                <c:pt idx="6">
                  <c:v>0.72868217054263562</c:v>
                </c:pt>
                <c:pt idx="7">
                  <c:v>0.38372093023255816</c:v>
                </c:pt>
                <c:pt idx="8">
                  <c:v>0.31901840490797545</c:v>
                </c:pt>
                <c:pt idx="9">
                  <c:v>0.45664739884393063</c:v>
                </c:pt>
                <c:pt idx="10">
                  <c:v>0.40659340659340659</c:v>
                </c:pt>
                <c:pt idx="11">
                  <c:v>0.72131147540983609</c:v>
                </c:pt>
                <c:pt idx="12">
                  <c:v>0.6029411764705882</c:v>
                </c:pt>
                <c:pt idx="13">
                  <c:v>0.61386138613861385</c:v>
                </c:pt>
                <c:pt idx="14">
                  <c:v>0.48366013071895425</c:v>
                </c:pt>
                <c:pt idx="15">
                  <c:v>0.50704225352112675</c:v>
                </c:pt>
                <c:pt idx="16">
                  <c:v>0.48026315789473684</c:v>
                </c:pt>
                <c:pt idx="17">
                  <c:v>0.48809523809523808</c:v>
                </c:pt>
                <c:pt idx="18">
                  <c:v>0.68794326241134751</c:v>
                </c:pt>
                <c:pt idx="19">
                  <c:v>0.60227272727272729</c:v>
                </c:pt>
                <c:pt idx="20">
                  <c:v>0.62087912087912089</c:v>
                </c:pt>
                <c:pt idx="21">
                  <c:v>0.47252747252747251</c:v>
                </c:pt>
                <c:pt idx="22">
                  <c:v>0.48108108108108111</c:v>
                </c:pt>
                <c:pt idx="23">
                  <c:v>0.40860215053763443</c:v>
                </c:pt>
                <c:pt idx="24">
                  <c:v>0.45026178010471202</c:v>
                </c:pt>
                <c:pt idx="25">
                  <c:v>0.76886792452830188</c:v>
                </c:pt>
                <c:pt idx="26">
                  <c:v>0.63636363636363635</c:v>
                </c:pt>
                <c:pt idx="27">
                  <c:v>0.70192307692307687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D-4929-9509-BFA6A9D1E4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28435296"/>
        <c:axId val="1228412416"/>
      </c:lineChart>
      <c:catAx>
        <c:axId val="1228435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228412416"/>
        <c:crosses val="autoZero"/>
        <c:auto val="1"/>
        <c:lblAlgn val="ctr"/>
        <c:lblOffset val="100"/>
        <c:noMultiLvlLbl val="0"/>
      </c:catAx>
      <c:valAx>
        <c:axId val="122841241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228435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_xlchart.v5.6</cx:f>
      </cx:strDim>
      <cx:numDim type="val">
        <cx:f>_xlchart.v5.8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 sz="1600"/>
            </a:pPr>
            <a:r>
              <a:rPr lang="ru-RU" sz="1600" b="0" i="0" baseline="0">
                <a:effectLst/>
              </a:rPr>
              <a:t>Отклонение от плана продаж,</a:t>
            </a:r>
            <a:r>
              <a:rPr lang="en-US" sz="1600" b="0" i="0" baseline="0">
                <a:effectLst/>
              </a:rPr>
              <a:t> </a:t>
            </a:r>
            <a:r>
              <a:rPr lang="ru-RU" sz="1600" b="0" i="0" baseline="0">
                <a:effectLst/>
              </a:rPr>
              <a:t>руб.</a:t>
            </a:r>
            <a:endParaRPr lang="ru-RU" sz="1600">
              <a:effectLst/>
            </a:endParaRPr>
          </a:p>
        </cx:rich>
      </cx:tx>
    </cx:title>
    <cx:plotArea>
      <cx:plotAreaRegion>
        <cx:plotSurface>
          <cx:spPr>
            <a:ln w="25400">
              <a:solidFill>
                <a:sysClr val="windowText" lastClr="000000"/>
              </a:solidFill>
            </a:ln>
          </cx:spPr>
        </cx:plotSurface>
        <cx:series layoutId="waterfall" uniqueId="{00BB8F78-728A-442D-9990-6BFC3D902215}" formatIdx="0">
          <cx:tx>
            <cx:txData>
              <cx:f>_xlchart.v5.7</cx:f>
              <cx:v>Суточное отклонение, руб</cx:v>
            </cx:txData>
          </cx:tx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700"/>
                </a:pPr>
                <a:endParaRPr lang="ru-RU" sz="7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visibility connectorLines="0"/>
            <cx:subtotals/>
          </cx:layoutPr>
        </cx:series>
      </cx:plotAreaRegion>
      <cx:axis id="0">
        <cx:catScaling gapWidth="0.200000003"/>
        <cx:majorGridlines/>
        <cx:tickLabels/>
      </cx:axis>
      <cx:axis id="1">
        <cx:valScaling max="60000"/>
        <cx:majorGridlines/>
        <cx:tickLabels/>
      </cx:axis>
    </cx:plotArea>
  </cx:chart>
  <cx:spPr>
    <a:ln>
      <a:solidFill>
        <a:schemeClr val="tx1"/>
      </a:solidFill>
    </a:ln>
  </cx:spPr>
  <cx:fmtOvrs>
    <cx:fmtOvr idx="1">
      <cx:spPr>
        <a:solidFill>
          <a:srgbClr val="FF0000"/>
        </a:solidFill>
      </cx:spPr>
    </cx:fmtOvr>
    <cx:fmtOvr idx="0">
      <cx:spPr>
        <a:solidFill>
          <a:srgbClr val="00B050">
            <a:alpha val="50000"/>
          </a:srgbClr>
        </a:solidFill>
      </cx:spPr>
    </cx:fmtOvr>
  </cx:fmtOvr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4122</xdr:rowOff>
    </xdr:from>
    <xdr:to>
      <xdr:col>12</xdr:col>
      <xdr:colOff>168076</xdr:colOff>
      <xdr:row>49</xdr:row>
      <xdr:rowOff>83907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id="{C0DC5760-C69D-7EC0-0AE1-E595E57736B1}"/>
            </a:ext>
          </a:extLst>
        </xdr:cNvPr>
        <xdr:cNvGrpSpPr/>
      </xdr:nvGrpSpPr>
      <xdr:grpSpPr>
        <a:xfrm>
          <a:off x="0" y="4642383"/>
          <a:ext cx="7483276" cy="4532515"/>
          <a:chOff x="0" y="4642383"/>
          <a:chExt cx="7483276" cy="4532515"/>
        </a:xfrm>
      </xdr:grpSpPr>
      <xdr:graphicFrame macro="">
        <xdr:nvGraphicFramePr>
          <xdr:cNvPr id="16" name="Диаграмма 15">
            <a:extLst>
              <a:ext uri="{FF2B5EF4-FFF2-40B4-BE49-F238E27FC236}">
                <a16:creationId xmlns:a16="http://schemas.microsoft.com/office/drawing/2014/main" id="{9F958EF1-EA3F-49B5-9993-BCD8311D08AA}"/>
              </a:ext>
            </a:extLst>
          </xdr:cNvPr>
          <xdr:cNvGraphicFramePr>
            <a:graphicFrameLocks/>
          </xdr:cNvGraphicFramePr>
        </xdr:nvGraphicFramePr>
        <xdr:xfrm>
          <a:off x="0" y="4642383"/>
          <a:ext cx="7483276" cy="453251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Прямоугольник 1">
            <a:extLst>
              <a:ext uri="{FF2B5EF4-FFF2-40B4-BE49-F238E27FC236}">
                <a16:creationId xmlns:a16="http://schemas.microsoft.com/office/drawing/2014/main" id="{78AE795F-C524-2F17-FD0C-323AF4A30D25}"/>
              </a:ext>
            </a:extLst>
          </xdr:cNvPr>
          <xdr:cNvSpPr/>
        </xdr:nvSpPr>
        <xdr:spPr>
          <a:xfrm>
            <a:off x="1577788" y="5380383"/>
            <a:ext cx="675081" cy="3162983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" name="Прямоугольник 12">
            <a:extLst>
              <a:ext uri="{FF2B5EF4-FFF2-40B4-BE49-F238E27FC236}">
                <a16:creationId xmlns:a16="http://schemas.microsoft.com/office/drawing/2014/main" id="{6D890978-38EA-081E-8150-2CEFCBB848E7}"/>
              </a:ext>
            </a:extLst>
          </xdr:cNvPr>
          <xdr:cNvSpPr/>
        </xdr:nvSpPr>
        <xdr:spPr>
          <a:xfrm>
            <a:off x="3108414" y="5380383"/>
            <a:ext cx="675081" cy="3162983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4" name="Прямоугольник 13">
            <a:extLst>
              <a:ext uri="{FF2B5EF4-FFF2-40B4-BE49-F238E27FC236}">
                <a16:creationId xmlns:a16="http://schemas.microsoft.com/office/drawing/2014/main" id="{8543980D-D5E8-BAFA-EE99-5A970159DF36}"/>
              </a:ext>
            </a:extLst>
          </xdr:cNvPr>
          <xdr:cNvSpPr/>
        </xdr:nvSpPr>
        <xdr:spPr>
          <a:xfrm>
            <a:off x="4632414" y="5380383"/>
            <a:ext cx="675081" cy="3162983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5" name="Прямоугольник 14">
            <a:extLst>
              <a:ext uri="{FF2B5EF4-FFF2-40B4-BE49-F238E27FC236}">
                <a16:creationId xmlns:a16="http://schemas.microsoft.com/office/drawing/2014/main" id="{31C260F3-F465-E46D-8BE5-C068F1DFE5CA}"/>
              </a:ext>
            </a:extLst>
          </xdr:cNvPr>
          <xdr:cNvSpPr/>
        </xdr:nvSpPr>
        <xdr:spPr>
          <a:xfrm>
            <a:off x="6163040" y="5380383"/>
            <a:ext cx="675081" cy="3162983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0</xdr:col>
      <xdr:colOff>0</xdr:colOff>
      <xdr:row>0</xdr:row>
      <xdr:rowOff>22060</xdr:rowOff>
    </xdr:from>
    <xdr:to>
      <xdr:col>12</xdr:col>
      <xdr:colOff>207157</xdr:colOff>
      <xdr:row>24</xdr:row>
      <xdr:rowOff>129881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id="{A7FC2202-DEBF-1739-91F5-AFAED9703CA6}"/>
            </a:ext>
          </a:extLst>
        </xdr:cNvPr>
        <xdr:cNvGrpSpPr/>
      </xdr:nvGrpSpPr>
      <xdr:grpSpPr>
        <a:xfrm>
          <a:off x="0" y="22060"/>
          <a:ext cx="7522357" cy="4560551"/>
          <a:chOff x="0" y="22060"/>
          <a:chExt cx="7522357" cy="4560551"/>
        </a:xfrm>
      </xdr:grpSpPr>
      <xdr:grpSp>
        <xdr:nvGrpSpPr>
          <xdr:cNvPr id="36" name="Группа 35">
            <a:extLst>
              <a:ext uri="{FF2B5EF4-FFF2-40B4-BE49-F238E27FC236}">
                <a16:creationId xmlns:a16="http://schemas.microsoft.com/office/drawing/2014/main" id="{291D38F5-1E05-ABE0-7AEC-B0C0FC4F203B}"/>
              </a:ext>
            </a:extLst>
          </xdr:cNvPr>
          <xdr:cNvGrpSpPr/>
        </xdr:nvGrpSpPr>
        <xdr:grpSpPr>
          <a:xfrm>
            <a:off x="0" y="22060"/>
            <a:ext cx="7522357" cy="4560551"/>
            <a:chOff x="0" y="18171"/>
            <a:chExt cx="7496853" cy="4504093"/>
          </a:xfrm>
        </xdr:grpSpPr>
        <xdr:grpSp>
          <xdr:nvGrpSpPr>
            <xdr:cNvPr id="35" name="Группа 34">
              <a:extLst>
                <a:ext uri="{FF2B5EF4-FFF2-40B4-BE49-F238E27FC236}">
                  <a16:creationId xmlns:a16="http://schemas.microsoft.com/office/drawing/2014/main" id="{44FA566A-CA13-53F8-89D7-0A659D4A912C}"/>
                </a:ext>
              </a:extLst>
            </xdr:cNvPr>
            <xdr:cNvGrpSpPr/>
          </xdr:nvGrpSpPr>
          <xdr:grpSpPr>
            <a:xfrm>
              <a:off x="0" y="18171"/>
              <a:ext cx="7496853" cy="4504093"/>
              <a:chOff x="0" y="18171"/>
              <a:chExt cx="7496853" cy="4500283"/>
            </a:xfrm>
          </xdr:grpSpPr>
          <mc:AlternateContent xmlns:mc="http://schemas.openxmlformats.org/markup-compatibility/2006">
            <mc:Choice xmlns:cx4="http://schemas.microsoft.com/office/drawing/2016/5/10/chartex" Requires="cx4">
              <xdr:graphicFrame macro="">
                <xdr:nvGraphicFramePr>
                  <xdr:cNvPr id="4" name="Диаграмма 3">
                    <a:extLst>
                      <a:ext uri="{FF2B5EF4-FFF2-40B4-BE49-F238E27FC236}">
                        <a16:creationId xmlns:a16="http://schemas.microsoft.com/office/drawing/2014/main" id="{EDA62C12-CDCB-4254-A968-A8BC826D7E4F}"/>
                      </a:ext>
                    </a:extLst>
                  </xdr:cNvPr>
                  <xdr:cNvGraphicFramePr/>
                </xdr:nvGraphicFramePr>
                <xdr:xfrm>
                  <a:off x="0" y="18171"/>
                  <a:ext cx="7465818" cy="4500283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2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0" y="18171"/>
                    <a:ext cx="7465818" cy="4500283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ru-RU" sz="1100"/>
                      <a:t>Эта диаграмма недоступна в вашей версии Excel.
Изменение этой фигуры или сохранение книги в другом формате приведет к остаточному повреждению диаграммы.</a:t>
                    </a:r>
                  </a:p>
                </xdr:txBody>
              </xdr:sp>
            </mc:Fallback>
          </mc:AlternateContent>
          <xdr:grpSp>
            <xdr:nvGrpSpPr>
              <xdr:cNvPr id="34" name="Группа 33">
                <a:extLst>
                  <a:ext uri="{FF2B5EF4-FFF2-40B4-BE49-F238E27FC236}">
                    <a16:creationId xmlns:a16="http://schemas.microsoft.com/office/drawing/2014/main" id="{CF577ACB-3F6F-F432-8452-CE0BD0729C8C}"/>
                  </a:ext>
                </a:extLst>
              </xdr:cNvPr>
              <xdr:cNvGrpSpPr/>
            </xdr:nvGrpSpPr>
            <xdr:grpSpPr>
              <a:xfrm>
                <a:off x="505267" y="436828"/>
                <a:ext cx="6991586" cy="2212591"/>
                <a:chOff x="499639" y="431160"/>
                <a:chExt cx="6997190" cy="2218741"/>
              </a:xfrm>
            </xdr:grpSpPr>
            <xdr:cxnSp macro="">
              <xdr:nvCxnSpPr>
                <xdr:cNvPr id="8" name="Прямая со стрелкой 7">
                  <a:extLst>
                    <a:ext uri="{FF2B5EF4-FFF2-40B4-BE49-F238E27FC236}">
                      <a16:creationId xmlns:a16="http://schemas.microsoft.com/office/drawing/2014/main" id="{E5D537A3-983A-3374-59FA-5748B8403D78}"/>
                    </a:ext>
                  </a:extLst>
                </xdr:cNvPr>
                <xdr:cNvCxnSpPr/>
              </xdr:nvCxnSpPr>
              <xdr:spPr>
                <a:xfrm>
                  <a:off x="7234547" y="1951523"/>
                  <a:ext cx="4863" cy="698378"/>
                </a:xfrm>
                <a:prstGeom prst="straightConnector1">
                  <a:avLst/>
                </a:prstGeom>
                <a:ln w="22225">
                  <a:solidFill>
                    <a:srgbClr val="FF0000">
                      <a:alpha val="50000"/>
                    </a:srgbClr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'02.2021 (2)'!H31">
              <xdr:nvSpPr>
                <xdr:cNvPr id="9" name="TextBox 8">
                  <a:extLst>
                    <a:ext uri="{FF2B5EF4-FFF2-40B4-BE49-F238E27FC236}">
                      <a16:creationId xmlns:a16="http://schemas.microsoft.com/office/drawing/2014/main" id="{DAA28524-0BC8-6A09-D00E-49A5615DBCA0}"/>
                    </a:ext>
                  </a:extLst>
                </xdr:cNvPr>
                <xdr:cNvSpPr txBox="1"/>
              </xdr:nvSpPr>
              <xdr:spPr>
                <a:xfrm rot="16200000">
                  <a:off x="7040904" y="2206087"/>
                  <a:ext cx="422691" cy="161374"/>
                </a:xfrm>
                <a:prstGeom prst="rect">
                  <a:avLst/>
                </a:prstGeom>
                <a:solidFill>
                  <a:schemeClr val="lt1"/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tIns="0" rIns="0" bIns="0" rtlCol="0" anchor="t"/>
                <a:lstStyle/>
                <a:p>
                  <a:fld id="{E792238F-B8F6-4285-B3F7-DF0CA03D0A7B}" type="TxLink">
                    <a:rPr lang="en-US" sz="800" b="0" i="0" u="none" strike="noStrike">
                      <a:solidFill>
                        <a:srgbClr val="FF0000"/>
                      </a:solidFill>
                      <a:latin typeface="Arial"/>
                      <a:cs typeface="Arial"/>
                    </a:rPr>
                    <a:pPr/>
                    <a:t>-33328,1</a:t>
                  </a:fld>
                  <a:endParaRPr lang="ru-RU" sz="1400" b="1">
                    <a:solidFill>
                      <a:srgbClr val="FF0000"/>
                    </a:solidFill>
                  </a:endParaRPr>
                </a:p>
              </xdr:txBody>
            </xdr:sp>
            <xdr:graphicFrame macro="">
              <xdr:nvGraphicFramePr>
                <xdr:cNvPr id="25" name="Диаграмма 24">
                  <a:extLst>
                    <a:ext uri="{FF2B5EF4-FFF2-40B4-BE49-F238E27FC236}">
                      <a16:creationId xmlns:a16="http://schemas.microsoft.com/office/drawing/2014/main" id="{F45CA64B-3BD4-4983-B3BB-A8B667CF6047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499639" y="431160"/>
                <a:ext cx="6997190" cy="1406355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sp macro="" textlink="">
              <xdr:nvSpPr>
                <xdr:cNvPr id="28" name="TextBox 27">
                  <a:extLst>
                    <a:ext uri="{FF2B5EF4-FFF2-40B4-BE49-F238E27FC236}">
                      <a16:creationId xmlns:a16="http://schemas.microsoft.com/office/drawing/2014/main" id="{8BB1CB14-0A7A-8EB6-07FC-1644DCE3B224}"/>
                    </a:ext>
                  </a:extLst>
                </xdr:cNvPr>
                <xdr:cNvSpPr txBox="1"/>
              </xdr:nvSpPr>
              <xdr:spPr>
                <a:xfrm>
                  <a:off x="1380988" y="1221186"/>
                  <a:ext cx="991974" cy="47696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ru-RU" sz="1200" b="0">
                      <a:solidFill>
                        <a:schemeClr val="accent5">
                          <a:lumMod val="50000"/>
                        </a:schemeClr>
                      </a:solidFill>
                    </a:rPr>
                    <a:t>КОНВЕРСИЯ</a:t>
                  </a:r>
                </a:p>
              </xdr:txBody>
            </xdr:sp>
          </xdr:grpSp>
        </xdr:grpSp>
        <xdr:cxnSp macro="">
          <xdr:nvCxnSpPr>
            <xdr:cNvPr id="6" name="Прямая соединительная линия 5">
              <a:extLst>
                <a:ext uri="{FF2B5EF4-FFF2-40B4-BE49-F238E27FC236}">
                  <a16:creationId xmlns:a16="http://schemas.microsoft.com/office/drawing/2014/main" id="{AF7AAD14-EE5E-7F65-87E5-CFD48779DD41}"/>
                </a:ext>
              </a:extLst>
            </xdr:cNvPr>
            <xdr:cNvCxnSpPr/>
          </xdr:nvCxnSpPr>
          <xdr:spPr>
            <a:xfrm flipV="1">
              <a:off x="466685" y="1928209"/>
              <a:ext cx="6916794" cy="737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8" name="Прямоугольник 17">
            <a:extLst>
              <a:ext uri="{FF2B5EF4-FFF2-40B4-BE49-F238E27FC236}">
                <a16:creationId xmlns:a16="http://schemas.microsoft.com/office/drawing/2014/main" id="{EBE0367D-5E06-45E8-AE13-2C121026925C}"/>
              </a:ext>
            </a:extLst>
          </xdr:cNvPr>
          <xdr:cNvSpPr/>
        </xdr:nvSpPr>
        <xdr:spPr>
          <a:xfrm>
            <a:off x="1457740" y="457200"/>
            <a:ext cx="755373" cy="3487661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9" name="Прямоугольник 18">
            <a:extLst>
              <a:ext uri="{FF2B5EF4-FFF2-40B4-BE49-F238E27FC236}">
                <a16:creationId xmlns:a16="http://schemas.microsoft.com/office/drawing/2014/main" id="{C89118AE-8217-9EA6-D864-9CB15DAC9A9B}"/>
              </a:ext>
            </a:extLst>
          </xdr:cNvPr>
          <xdr:cNvSpPr/>
        </xdr:nvSpPr>
        <xdr:spPr>
          <a:xfrm>
            <a:off x="3207027" y="457200"/>
            <a:ext cx="755373" cy="3487661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20" name="Прямоугольник 19">
            <a:extLst>
              <a:ext uri="{FF2B5EF4-FFF2-40B4-BE49-F238E27FC236}">
                <a16:creationId xmlns:a16="http://schemas.microsoft.com/office/drawing/2014/main" id="{0B0D1171-9418-69F4-AE68-846460E87D95}"/>
              </a:ext>
            </a:extLst>
          </xdr:cNvPr>
          <xdr:cNvSpPr/>
        </xdr:nvSpPr>
        <xdr:spPr>
          <a:xfrm>
            <a:off x="4923184" y="457200"/>
            <a:ext cx="755373" cy="3487661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21" name="Прямоугольник 20">
            <a:extLst>
              <a:ext uri="{FF2B5EF4-FFF2-40B4-BE49-F238E27FC236}">
                <a16:creationId xmlns:a16="http://schemas.microsoft.com/office/drawing/2014/main" id="{7F291E06-71D2-18C7-3ECD-63768909D3F2}"/>
              </a:ext>
            </a:extLst>
          </xdr:cNvPr>
          <xdr:cNvSpPr/>
        </xdr:nvSpPr>
        <xdr:spPr>
          <a:xfrm>
            <a:off x="6659218" y="457200"/>
            <a:ext cx="755373" cy="3487661"/>
          </a:xfrm>
          <a:prstGeom prst="rect">
            <a:avLst/>
          </a:prstGeom>
          <a:solidFill>
            <a:schemeClr val="bg1">
              <a:lumMod val="50000"/>
              <a:alpha val="28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0.19582</cdr:x>
      <cdr:y>0.07695</cdr:y>
    </cdr:from>
    <cdr:to>
      <cdr:x>0.38929</cdr:x>
      <cdr:y>0.13239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A1B4D8E-7384-524F-B0E8-8F6CCC006C1F}"/>
            </a:ext>
          </a:extLst>
        </cdr:cNvPr>
        <cdr:cNvSpPr txBox="1"/>
      </cdr:nvSpPr>
      <cdr:spPr>
        <a:xfrm xmlns:a="http://schemas.openxmlformats.org/drawingml/2006/main">
          <a:off x="1465383" y="341711"/>
          <a:ext cx="1447801" cy="2461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ru-RU" sz="1100">
              <a:solidFill>
                <a:schemeClr val="accent1"/>
              </a:solidFill>
            </a:rPr>
            <a:t>Тренд</a:t>
          </a:r>
          <a:r>
            <a:rPr lang="ru-RU" sz="1100" baseline="0">
              <a:solidFill>
                <a:schemeClr val="accent1"/>
              </a:solidFill>
            </a:rPr>
            <a:t> средний чек</a:t>
          </a:r>
          <a:endParaRPr lang="ru-RU" sz="1100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0.553</cdr:x>
      <cdr:y>0.07695</cdr:y>
    </cdr:from>
    <cdr:to>
      <cdr:x>0.86318</cdr:x>
      <cdr:y>0.13239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2142343-54B2-7EE5-AEC0-1C4A9E5C102B}"/>
            </a:ext>
          </a:extLst>
        </cdr:cNvPr>
        <cdr:cNvSpPr txBox="1"/>
      </cdr:nvSpPr>
      <cdr:spPr>
        <a:xfrm xmlns:a="http://schemas.openxmlformats.org/drawingml/2006/main">
          <a:off x="4138245" y="341711"/>
          <a:ext cx="2321170" cy="2461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ru-RU" sz="1100">
              <a:solidFill>
                <a:srgbClr val="FFC000"/>
              </a:solidFill>
            </a:rPr>
            <a:t>Тренд</a:t>
          </a:r>
          <a:r>
            <a:rPr lang="ru-RU" sz="1100" baseline="0">
              <a:solidFill>
                <a:srgbClr val="FFC000"/>
              </a:solidFill>
            </a:rPr>
            <a:t> кол-во покупателей</a:t>
          </a:r>
          <a:endParaRPr lang="ru-RU" sz="1100">
            <a:solidFill>
              <a:srgbClr val="FFC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580F-5793-438E-B1EC-EF1A1F8EB937}">
  <sheetPr codeName="Лист1"/>
  <dimension ref="A1"/>
  <sheetViews>
    <sheetView showGridLines="0" tabSelected="1" zoomScale="115" zoomScaleNormal="115" workbookViewId="0">
      <selection activeCell="N14" sqref="N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224C-D3D0-4256-B75D-22F861382190}">
  <sheetPr codeName="Лист2"/>
  <dimension ref="A1:N32"/>
  <sheetViews>
    <sheetView zoomScale="145" zoomScaleNormal="145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K26" sqref="K26"/>
    </sheetView>
  </sheetViews>
  <sheetFormatPr defaultRowHeight="14.4" x14ac:dyDescent="0.3"/>
  <cols>
    <col min="2" max="2" width="7.6640625" customWidth="1"/>
    <col min="3" max="3" width="10.6640625" customWidth="1"/>
    <col min="4" max="4" width="11.6640625" customWidth="1"/>
    <col min="5" max="5" width="7.88671875" customWidth="1"/>
    <col min="6" max="6" width="10" customWidth="1"/>
    <col min="7" max="7" width="9.44140625" customWidth="1"/>
    <col min="8" max="8" width="8.77734375" customWidth="1"/>
    <col min="9" max="10" width="7.6640625" customWidth="1"/>
    <col min="11" max="11" width="10.33203125" customWidth="1"/>
    <col min="12" max="12" width="9.77734375" customWidth="1"/>
    <col min="13" max="13" width="6.77734375" customWidth="1"/>
  </cols>
  <sheetData>
    <row r="1" spans="1:14" ht="15.6" x14ac:dyDescent="0.3">
      <c r="A1" s="23" t="s">
        <v>0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51.6" thickBot="1" x14ac:dyDescent="0.35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6" t="s">
        <v>6</v>
      </c>
      <c r="G3" s="7" t="s">
        <v>7</v>
      </c>
      <c r="H3" s="6" t="s">
        <v>8</v>
      </c>
      <c r="I3" s="7" t="s">
        <v>12</v>
      </c>
      <c r="J3" s="7" t="s">
        <v>13</v>
      </c>
      <c r="K3" s="5" t="s">
        <v>9</v>
      </c>
      <c r="L3" s="7" t="s">
        <v>14</v>
      </c>
      <c r="M3" s="8" t="s">
        <v>10</v>
      </c>
      <c r="N3" s="9" t="s">
        <v>11</v>
      </c>
    </row>
    <row r="4" spans="1:14" x14ac:dyDescent="0.3">
      <c r="A4" s="10">
        <v>44228</v>
      </c>
      <c r="B4" s="20" t="str">
        <f>DAY(A4)&amp;"."&amp;0&amp;MONTH(A4)&amp;"-"&amp; CHOOSE(WEEKDAY(A4,2),"пнд","вт","ср","чт","птн","суб","вс")</f>
        <v>1.02-пнд</v>
      </c>
      <c r="C4" s="11">
        <v>63027.8</v>
      </c>
      <c r="D4" s="12">
        <f>C4</f>
        <v>63027.8</v>
      </c>
      <c r="E4" s="11">
        <v>36815.1</v>
      </c>
      <c r="F4" s="13">
        <f>E4-C4</f>
        <v>-26212.700000000004</v>
      </c>
      <c r="G4" s="12">
        <f>E4</f>
        <v>36815.1</v>
      </c>
      <c r="H4" s="12">
        <f>G4-D4</f>
        <v>-26212.700000000004</v>
      </c>
      <c r="I4" s="14">
        <v>0.8</v>
      </c>
      <c r="J4" s="21">
        <v>0.8</v>
      </c>
      <c r="K4" s="13">
        <v>158</v>
      </c>
      <c r="L4" s="13">
        <v>52</v>
      </c>
      <c r="M4" s="15">
        <f>E4/L4</f>
        <v>707.98269230769233</v>
      </c>
      <c r="N4" s="16">
        <f>L4/K4</f>
        <v>0.32911392405063289</v>
      </c>
    </row>
    <row r="5" spans="1:14" x14ac:dyDescent="0.3">
      <c r="A5" s="10">
        <v>44229</v>
      </c>
      <c r="B5" s="20" t="str">
        <f t="shared" ref="B5:B31" si="0">DAY(A5)&amp;"."&amp;0&amp;MONTH(A5)&amp;"-"&amp; CHOOSE(WEEKDAY(A5,2),"пнд","вт","ср","чт","птн","суб","вс")</f>
        <v>2.02-вт</v>
      </c>
      <c r="C5" s="11">
        <v>64052.800000000003</v>
      </c>
      <c r="D5" s="12">
        <f>(D4+C5)</f>
        <v>127080.6</v>
      </c>
      <c r="E5" s="11">
        <v>44946.400000000001</v>
      </c>
      <c r="F5" s="13">
        <f t="shared" ref="F5:F31" si="1">E5-C5</f>
        <v>-19106.400000000001</v>
      </c>
      <c r="G5" s="12">
        <f>G4+E5</f>
        <v>81761.5</v>
      </c>
      <c r="H5" s="12">
        <f t="shared" ref="H5:H31" si="2">G5-D5</f>
        <v>-45319.100000000006</v>
      </c>
      <c r="I5" s="14">
        <v>0.89</v>
      </c>
      <c r="J5" s="21">
        <v>0.85</v>
      </c>
      <c r="K5" s="13">
        <v>162</v>
      </c>
      <c r="L5" s="13">
        <v>53</v>
      </c>
      <c r="M5" s="15">
        <f t="shared" ref="M5:M31" si="3">E5/L5</f>
        <v>848.04528301886796</v>
      </c>
      <c r="N5" s="16">
        <f t="shared" ref="N5:N31" si="4">L5/K5</f>
        <v>0.3271604938271605</v>
      </c>
    </row>
    <row r="6" spans="1:14" x14ac:dyDescent="0.3">
      <c r="A6" s="10">
        <v>44230</v>
      </c>
      <c r="B6" s="20" t="str">
        <f t="shared" si="0"/>
        <v>3.02-ср</v>
      </c>
      <c r="C6" s="11">
        <v>67077.899999999994</v>
      </c>
      <c r="D6" s="12">
        <f t="shared" ref="D6:D31" si="5">(D5+C6)</f>
        <v>194158.5</v>
      </c>
      <c r="E6" s="11">
        <v>54535.9</v>
      </c>
      <c r="F6" s="13">
        <f t="shared" si="1"/>
        <v>-12541.999999999993</v>
      </c>
      <c r="G6" s="12">
        <f>G5+E6</f>
        <v>136297.4</v>
      </c>
      <c r="H6" s="12">
        <f t="shared" si="2"/>
        <v>-57861.100000000006</v>
      </c>
      <c r="I6" s="14">
        <v>0.83</v>
      </c>
      <c r="J6" s="21">
        <v>0.84</v>
      </c>
      <c r="K6" s="13">
        <v>144</v>
      </c>
      <c r="L6" s="13">
        <v>57</v>
      </c>
      <c r="M6" s="15">
        <f t="shared" si="3"/>
        <v>956.77017543859654</v>
      </c>
      <c r="N6" s="16">
        <f t="shared" si="4"/>
        <v>0.39583333333333331</v>
      </c>
    </row>
    <row r="7" spans="1:14" x14ac:dyDescent="0.3">
      <c r="A7" s="10">
        <v>44231</v>
      </c>
      <c r="B7" s="20" t="str">
        <f t="shared" si="0"/>
        <v>4.02-чт</v>
      </c>
      <c r="C7" s="11">
        <v>73278.100000000006</v>
      </c>
      <c r="D7" s="12">
        <f t="shared" si="5"/>
        <v>267436.59999999998</v>
      </c>
      <c r="E7" s="11">
        <v>66459.600000000006</v>
      </c>
      <c r="F7" s="13">
        <f t="shared" si="1"/>
        <v>-6818.5</v>
      </c>
      <c r="G7" s="12">
        <f t="shared" ref="G7:G31" si="6">G6+E7</f>
        <v>202757</v>
      </c>
      <c r="H7" s="12">
        <f t="shared" si="2"/>
        <v>-64679.599999999977</v>
      </c>
      <c r="I7" s="14">
        <v>0.82</v>
      </c>
      <c r="J7" s="21">
        <v>0.84</v>
      </c>
      <c r="K7" s="13">
        <v>134</v>
      </c>
      <c r="L7" s="13">
        <v>61</v>
      </c>
      <c r="M7" s="15">
        <f t="shared" si="3"/>
        <v>1089.5016393442625</v>
      </c>
      <c r="N7" s="16">
        <f t="shared" si="4"/>
        <v>0.45522388059701491</v>
      </c>
    </row>
    <row r="8" spans="1:14" x14ac:dyDescent="0.3">
      <c r="A8" s="10">
        <v>44232</v>
      </c>
      <c r="B8" s="20" t="str">
        <f t="shared" si="0"/>
        <v>5.02-птн</v>
      </c>
      <c r="C8" s="11">
        <v>120453.4</v>
      </c>
      <c r="D8" s="12">
        <f t="shared" si="5"/>
        <v>387890</v>
      </c>
      <c r="E8" s="11">
        <v>127928</v>
      </c>
      <c r="F8" s="13">
        <f t="shared" si="1"/>
        <v>7474.6000000000058</v>
      </c>
      <c r="G8" s="12">
        <f t="shared" si="6"/>
        <v>330685</v>
      </c>
      <c r="H8" s="12">
        <f t="shared" si="2"/>
        <v>-57205</v>
      </c>
      <c r="I8" s="14">
        <v>0.88</v>
      </c>
      <c r="J8" s="21">
        <v>0.84</v>
      </c>
      <c r="K8" s="13">
        <v>155</v>
      </c>
      <c r="L8" s="13">
        <v>119</v>
      </c>
      <c r="M8" s="15">
        <f t="shared" si="3"/>
        <v>1075.0252100840337</v>
      </c>
      <c r="N8" s="16">
        <f t="shared" si="4"/>
        <v>0.76774193548387093</v>
      </c>
    </row>
    <row r="9" spans="1:14" x14ac:dyDescent="0.3">
      <c r="A9" s="10">
        <v>44233</v>
      </c>
      <c r="B9" s="20" t="str">
        <f t="shared" si="0"/>
        <v>6.02-суб</v>
      </c>
      <c r="C9" s="11">
        <v>90971.8</v>
      </c>
      <c r="D9" s="12">
        <f t="shared" si="5"/>
        <v>478861.8</v>
      </c>
      <c r="E9" s="11">
        <v>103247.5</v>
      </c>
      <c r="F9" s="13">
        <f t="shared" si="1"/>
        <v>12275.699999999997</v>
      </c>
      <c r="G9" s="12">
        <f t="shared" si="6"/>
        <v>433932.5</v>
      </c>
      <c r="H9" s="12">
        <f t="shared" si="2"/>
        <v>-44929.299999999988</v>
      </c>
      <c r="I9" s="14">
        <v>1.03</v>
      </c>
      <c r="J9" s="21">
        <v>0.88</v>
      </c>
      <c r="K9" s="13">
        <v>134</v>
      </c>
      <c r="L9" s="13">
        <v>95</v>
      </c>
      <c r="M9" s="15">
        <f t="shared" si="3"/>
        <v>1086.8157894736842</v>
      </c>
      <c r="N9" s="16">
        <f t="shared" si="4"/>
        <v>0.70895522388059706</v>
      </c>
    </row>
    <row r="10" spans="1:14" x14ac:dyDescent="0.3">
      <c r="A10" s="10">
        <v>44234</v>
      </c>
      <c r="B10" s="20" t="str">
        <f t="shared" si="0"/>
        <v>7.02-вс</v>
      </c>
      <c r="C10" s="11">
        <v>88927.7</v>
      </c>
      <c r="D10" s="12">
        <f t="shared" si="5"/>
        <v>567789.5</v>
      </c>
      <c r="E10" s="11">
        <v>98857.7</v>
      </c>
      <c r="F10" s="13">
        <f t="shared" si="1"/>
        <v>9930</v>
      </c>
      <c r="G10" s="12">
        <f t="shared" si="6"/>
        <v>532790.19999999995</v>
      </c>
      <c r="H10" s="12">
        <f t="shared" si="2"/>
        <v>-34999.300000000047</v>
      </c>
      <c r="I10" s="14">
        <v>0.97</v>
      </c>
      <c r="J10" s="21">
        <v>0.89</v>
      </c>
      <c r="K10" s="13">
        <v>129</v>
      </c>
      <c r="L10" s="13">
        <v>94</v>
      </c>
      <c r="M10" s="15">
        <f t="shared" si="3"/>
        <v>1051.677659574468</v>
      </c>
      <c r="N10" s="16">
        <f t="shared" si="4"/>
        <v>0.72868217054263562</v>
      </c>
    </row>
    <row r="11" spans="1:14" x14ac:dyDescent="0.3">
      <c r="A11" s="10">
        <v>44235</v>
      </c>
      <c r="B11" s="20" t="str">
        <f t="shared" si="0"/>
        <v>8.02-пнд</v>
      </c>
      <c r="C11" s="11">
        <v>66615.399999999994</v>
      </c>
      <c r="D11" s="12">
        <f t="shared" si="5"/>
        <v>634404.9</v>
      </c>
      <c r="E11" s="11">
        <v>59436.7</v>
      </c>
      <c r="F11" s="13">
        <f t="shared" si="1"/>
        <v>-7178.6999999999971</v>
      </c>
      <c r="G11" s="12">
        <f t="shared" si="6"/>
        <v>592226.89999999991</v>
      </c>
      <c r="H11" s="12">
        <f t="shared" si="2"/>
        <v>-42178.000000000116</v>
      </c>
      <c r="I11" s="14">
        <v>0.8</v>
      </c>
      <c r="J11" s="21">
        <v>0.88</v>
      </c>
      <c r="K11" s="13">
        <v>172</v>
      </c>
      <c r="L11" s="13">
        <v>66</v>
      </c>
      <c r="M11" s="15">
        <f t="shared" si="3"/>
        <v>900.55606060606056</v>
      </c>
      <c r="N11" s="16">
        <f t="shared" si="4"/>
        <v>0.38372093023255816</v>
      </c>
    </row>
    <row r="12" spans="1:14" x14ac:dyDescent="0.3">
      <c r="A12" s="10">
        <v>44236</v>
      </c>
      <c r="B12" s="20" t="str">
        <f t="shared" si="0"/>
        <v>9.02-вт</v>
      </c>
      <c r="C12" s="11">
        <v>63027.8</v>
      </c>
      <c r="D12" s="12">
        <f t="shared" si="5"/>
        <v>697432.70000000007</v>
      </c>
      <c r="E12" s="11">
        <v>45688.3</v>
      </c>
      <c r="F12" s="13">
        <f t="shared" si="1"/>
        <v>-17339.5</v>
      </c>
      <c r="G12" s="12">
        <f t="shared" si="6"/>
        <v>637915.19999999995</v>
      </c>
      <c r="H12" s="12">
        <f t="shared" si="2"/>
        <v>-59517.500000000116</v>
      </c>
      <c r="I12" s="14">
        <v>0.9</v>
      </c>
      <c r="J12" s="21">
        <v>0.88</v>
      </c>
      <c r="K12" s="13">
        <v>163</v>
      </c>
      <c r="L12" s="13">
        <v>52</v>
      </c>
      <c r="M12" s="15">
        <f t="shared" si="3"/>
        <v>878.6211538461539</v>
      </c>
      <c r="N12" s="16">
        <f t="shared" si="4"/>
        <v>0.31901840490797545</v>
      </c>
    </row>
    <row r="13" spans="1:14" x14ac:dyDescent="0.3">
      <c r="A13" s="10">
        <v>44237</v>
      </c>
      <c r="B13" s="20" t="str">
        <f t="shared" si="0"/>
        <v>10.02-ср</v>
      </c>
      <c r="C13" s="11">
        <v>68665.5</v>
      </c>
      <c r="D13" s="12">
        <f t="shared" si="5"/>
        <v>766098.20000000007</v>
      </c>
      <c r="E13" s="11">
        <v>67705.600000000006</v>
      </c>
      <c r="F13" s="13">
        <f t="shared" si="1"/>
        <v>-959.89999999999418</v>
      </c>
      <c r="G13" s="12">
        <f t="shared" si="6"/>
        <v>705620.79999999993</v>
      </c>
      <c r="H13" s="12">
        <f t="shared" si="2"/>
        <v>-60477.40000000014</v>
      </c>
      <c r="I13" s="14">
        <v>0.88</v>
      </c>
      <c r="J13" s="21">
        <v>0.88</v>
      </c>
      <c r="K13" s="13">
        <v>173</v>
      </c>
      <c r="L13" s="13">
        <v>79</v>
      </c>
      <c r="M13" s="15">
        <f t="shared" si="3"/>
        <v>857.03291139240514</v>
      </c>
      <c r="N13" s="16">
        <f t="shared" si="4"/>
        <v>0.45664739884393063</v>
      </c>
    </row>
    <row r="14" spans="1:14" x14ac:dyDescent="0.3">
      <c r="A14" s="10">
        <v>44238</v>
      </c>
      <c r="B14" s="20" t="str">
        <f t="shared" si="0"/>
        <v>11.02-чт</v>
      </c>
      <c r="C14" s="11">
        <v>73534.399999999994</v>
      </c>
      <c r="D14" s="12">
        <f t="shared" si="5"/>
        <v>839632.60000000009</v>
      </c>
      <c r="E14" s="11">
        <v>66758.600000000006</v>
      </c>
      <c r="F14" s="13">
        <f t="shared" si="1"/>
        <v>-6775.7999999999884</v>
      </c>
      <c r="G14" s="12">
        <f t="shared" si="6"/>
        <v>772379.39999999991</v>
      </c>
      <c r="H14" s="12">
        <f t="shared" si="2"/>
        <v>-67253.200000000186</v>
      </c>
      <c r="I14" s="14">
        <v>0.93</v>
      </c>
      <c r="J14" s="21">
        <v>0.88</v>
      </c>
      <c r="K14" s="13">
        <v>182</v>
      </c>
      <c r="L14" s="13">
        <v>74</v>
      </c>
      <c r="M14" s="15">
        <f t="shared" si="3"/>
        <v>902.14324324324332</v>
      </c>
      <c r="N14" s="16">
        <f t="shared" si="4"/>
        <v>0.40659340659340659</v>
      </c>
    </row>
    <row r="15" spans="1:14" x14ac:dyDescent="0.3">
      <c r="A15" s="10">
        <v>44239</v>
      </c>
      <c r="B15" s="20" t="str">
        <f t="shared" si="0"/>
        <v>12.02-птн</v>
      </c>
      <c r="C15" s="11">
        <v>131940.9</v>
      </c>
      <c r="D15" s="12">
        <f t="shared" si="5"/>
        <v>971573.50000000012</v>
      </c>
      <c r="E15" s="11">
        <v>142989.1</v>
      </c>
      <c r="F15" s="13">
        <f t="shared" si="1"/>
        <v>11048.200000000012</v>
      </c>
      <c r="G15" s="12">
        <f t="shared" si="6"/>
        <v>915368.49999999988</v>
      </c>
      <c r="H15" s="12">
        <f t="shared" si="2"/>
        <v>-56205.000000000233</v>
      </c>
      <c r="I15" s="14">
        <v>0.99</v>
      </c>
      <c r="J15" s="21">
        <v>0.89</v>
      </c>
      <c r="K15" s="13">
        <v>183</v>
      </c>
      <c r="L15" s="13">
        <v>132</v>
      </c>
      <c r="M15" s="15">
        <f t="shared" si="3"/>
        <v>1083.2507575757577</v>
      </c>
      <c r="N15" s="16">
        <f t="shared" si="4"/>
        <v>0.72131147540983609</v>
      </c>
    </row>
    <row r="16" spans="1:14" x14ac:dyDescent="0.3">
      <c r="A16" s="10">
        <v>44240</v>
      </c>
      <c r="B16" s="20" t="str">
        <f t="shared" si="0"/>
        <v>13.02-суб</v>
      </c>
      <c r="C16" s="11">
        <v>113272.2</v>
      </c>
      <c r="D16" s="12">
        <f t="shared" si="5"/>
        <v>1084845.7000000002</v>
      </c>
      <c r="E16" s="11">
        <v>138128.4</v>
      </c>
      <c r="F16" s="13">
        <f t="shared" si="1"/>
        <v>24856.199999999997</v>
      </c>
      <c r="G16" s="12">
        <f t="shared" si="6"/>
        <v>1053496.8999999999</v>
      </c>
      <c r="H16" s="12">
        <f t="shared" si="2"/>
        <v>-31348.800000000279</v>
      </c>
      <c r="I16" s="14">
        <v>1.01</v>
      </c>
      <c r="J16" s="21">
        <v>0.9</v>
      </c>
      <c r="K16" s="13">
        <v>204</v>
      </c>
      <c r="L16" s="13">
        <v>123</v>
      </c>
      <c r="M16" s="15">
        <f t="shared" si="3"/>
        <v>1122.9951219512195</v>
      </c>
      <c r="N16" s="16">
        <f t="shared" si="4"/>
        <v>0.6029411764705882</v>
      </c>
    </row>
    <row r="17" spans="1:14" x14ac:dyDescent="0.3">
      <c r="A17" s="10">
        <v>44241</v>
      </c>
      <c r="B17" s="20" t="str">
        <f t="shared" si="0"/>
        <v>14.02-вс</v>
      </c>
      <c r="C17" s="11">
        <v>144553.5</v>
      </c>
      <c r="D17" s="12">
        <f t="shared" si="5"/>
        <v>1229399.2000000002</v>
      </c>
      <c r="E17" s="11">
        <v>166289.9</v>
      </c>
      <c r="F17" s="13">
        <f t="shared" si="1"/>
        <v>21736.399999999994</v>
      </c>
      <c r="G17" s="12">
        <f t="shared" si="6"/>
        <v>1219786.7999999998</v>
      </c>
      <c r="H17" s="12">
        <f t="shared" si="2"/>
        <v>-9612.4000000003725</v>
      </c>
      <c r="I17" s="14">
        <v>0.89</v>
      </c>
      <c r="J17" s="21">
        <v>0.9</v>
      </c>
      <c r="K17" s="13">
        <v>202</v>
      </c>
      <c r="L17" s="13">
        <v>124</v>
      </c>
      <c r="M17" s="15">
        <f t="shared" si="3"/>
        <v>1341.0475806451611</v>
      </c>
      <c r="N17" s="16">
        <f t="shared" si="4"/>
        <v>0.61386138613861385</v>
      </c>
    </row>
    <row r="18" spans="1:14" x14ac:dyDescent="0.3">
      <c r="A18" s="10">
        <v>44242</v>
      </c>
      <c r="B18" s="20" t="str">
        <f t="shared" si="0"/>
        <v>15.02-пнд</v>
      </c>
      <c r="C18" s="11">
        <v>74052.800000000003</v>
      </c>
      <c r="D18" s="12">
        <f>(D17+C18)</f>
        <v>1303452.0000000002</v>
      </c>
      <c r="E18" s="11">
        <v>60115.4</v>
      </c>
      <c r="F18" s="13">
        <f t="shared" si="1"/>
        <v>-13937.400000000001</v>
      </c>
      <c r="G18" s="12">
        <f t="shared" si="6"/>
        <v>1279902.1999999997</v>
      </c>
      <c r="H18" s="12">
        <f t="shared" si="2"/>
        <v>-23549.800000000512</v>
      </c>
      <c r="I18" s="14">
        <v>0.89</v>
      </c>
      <c r="J18" s="21">
        <v>0.9</v>
      </c>
      <c r="K18" s="13">
        <v>153</v>
      </c>
      <c r="L18" s="13">
        <v>74</v>
      </c>
      <c r="M18" s="15">
        <f t="shared" si="3"/>
        <v>812.37027027027034</v>
      </c>
      <c r="N18" s="16">
        <f t="shared" si="4"/>
        <v>0.48366013071895425</v>
      </c>
    </row>
    <row r="19" spans="1:14" x14ac:dyDescent="0.3">
      <c r="A19" s="10">
        <v>44243</v>
      </c>
      <c r="B19" s="20" t="str">
        <f t="shared" si="0"/>
        <v>16.02-вт</v>
      </c>
      <c r="C19" s="11">
        <v>75077.899999999994</v>
      </c>
      <c r="D19" s="12">
        <f t="shared" si="5"/>
        <v>1378529.9000000001</v>
      </c>
      <c r="E19" s="11">
        <v>59022.6</v>
      </c>
      <c r="F19" s="13">
        <f t="shared" si="1"/>
        <v>-16055.299999999996</v>
      </c>
      <c r="G19" s="12">
        <f t="shared" si="6"/>
        <v>1338924.7999999998</v>
      </c>
      <c r="H19" s="12">
        <f t="shared" si="2"/>
        <v>-39605.100000000326</v>
      </c>
      <c r="I19" s="14">
        <v>0.93</v>
      </c>
      <c r="J19" s="21">
        <v>0.9</v>
      </c>
      <c r="K19" s="13">
        <v>142</v>
      </c>
      <c r="L19" s="13">
        <v>72</v>
      </c>
      <c r="M19" s="15">
        <f t="shared" si="3"/>
        <v>819.75833333333333</v>
      </c>
      <c r="N19" s="16">
        <f t="shared" si="4"/>
        <v>0.50704225352112675</v>
      </c>
    </row>
    <row r="20" spans="1:14" x14ac:dyDescent="0.3">
      <c r="A20" s="10">
        <v>44244</v>
      </c>
      <c r="B20" s="20" t="str">
        <f t="shared" si="0"/>
        <v>17.02-ср</v>
      </c>
      <c r="C20" s="11">
        <v>68153</v>
      </c>
      <c r="D20" s="12">
        <f t="shared" si="5"/>
        <v>1446682.9000000001</v>
      </c>
      <c r="E20" s="11">
        <v>59204.4</v>
      </c>
      <c r="F20" s="13">
        <f t="shared" si="1"/>
        <v>-8948.5999999999985</v>
      </c>
      <c r="G20" s="12">
        <f t="shared" si="6"/>
        <v>1398129.1999999997</v>
      </c>
      <c r="H20" s="12">
        <f t="shared" si="2"/>
        <v>-48553.700000000419</v>
      </c>
      <c r="I20" s="14">
        <v>0.9</v>
      </c>
      <c r="J20" s="21">
        <v>0.9</v>
      </c>
      <c r="K20" s="13">
        <v>152</v>
      </c>
      <c r="L20" s="13">
        <v>73</v>
      </c>
      <c r="M20" s="15">
        <f t="shared" si="3"/>
        <v>811.01917808219184</v>
      </c>
      <c r="N20" s="16">
        <f t="shared" si="4"/>
        <v>0.48026315789473684</v>
      </c>
    </row>
    <row r="21" spans="1:14" x14ac:dyDescent="0.3">
      <c r="A21" s="10">
        <v>44245</v>
      </c>
      <c r="B21" s="20" t="str">
        <f t="shared" si="0"/>
        <v>18.02-чт</v>
      </c>
      <c r="C21" s="11">
        <v>74559.399999999994</v>
      </c>
      <c r="D21" s="12">
        <f t="shared" si="5"/>
        <v>1521242.3</v>
      </c>
      <c r="E21" s="11">
        <v>72583.5</v>
      </c>
      <c r="F21" s="13">
        <f t="shared" si="1"/>
        <v>-1975.8999999999942</v>
      </c>
      <c r="G21" s="12">
        <f t="shared" si="6"/>
        <v>1470712.6999999997</v>
      </c>
      <c r="H21" s="12">
        <f t="shared" si="2"/>
        <v>-50529.600000000326</v>
      </c>
      <c r="I21" s="14">
        <v>0.94</v>
      </c>
      <c r="J21" s="21">
        <v>0.91</v>
      </c>
      <c r="K21" s="13">
        <v>168</v>
      </c>
      <c r="L21" s="13">
        <v>82</v>
      </c>
      <c r="M21" s="15">
        <f t="shared" si="3"/>
        <v>885.16463414634143</v>
      </c>
      <c r="N21" s="16">
        <f t="shared" si="4"/>
        <v>0.48809523809523808</v>
      </c>
    </row>
    <row r="22" spans="1:14" x14ac:dyDescent="0.3">
      <c r="A22" s="10">
        <v>44246</v>
      </c>
      <c r="B22" s="20" t="str">
        <f t="shared" si="0"/>
        <v>19.02-птн</v>
      </c>
      <c r="C22" s="11">
        <v>95072</v>
      </c>
      <c r="D22" s="12">
        <f t="shared" si="5"/>
        <v>1616314.3</v>
      </c>
      <c r="E22" s="11">
        <v>112603.5</v>
      </c>
      <c r="F22" s="13">
        <f t="shared" si="1"/>
        <v>17531.5</v>
      </c>
      <c r="G22" s="12">
        <f t="shared" si="6"/>
        <v>1583316.1999999997</v>
      </c>
      <c r="H22" s="12">
        <f t="shared" si="2"/>
        <v>-32998.100000000326</v>
      </c>
      <c r="I22" s="14">
        <v>1</v>
      </c>
      <c r="J22" s="21">
        <v>0.91</v>
      </c>
      <c r="K22" s="13">
        <v>141</v>
      </c>
      <c r="L22" s="13">
        <v>97</v>
      </c>
      <c r="M22" s="15">
        <f t="shared" si="3"/>
        <v>1160.8608247422681</v>
      </c>
      <c r="N22" s="16">
        <f t="shared" si="4"/>
        <v>0.68794326241134751</v>
      </c>
    </row>
    <row r="23" spans="1:14" x14ac:dyDescent="0.3">
      <c r="A23" s="10">
        <v>44247</v>
      </c>
      <c r="B23" s="20" t="str">
        <f t="shared" si="0"/>
        <v>20.02-суб</v>
      </c>
      <c r="C23" s="11">
        <v>108141.1</v>
      </c>
      <c r="D23" s="12">
        <f t="shared" si="5"/>
        <v>1724455.4000000001</v>
      </c>
      <c r="E23" s="11">
        <v>119754.3</v>
      </c>
      <c r="F23" s="13">
        <f t="shared" si="1"/>
        <v>11613.199999999997</v>
      </c>
      <c r="G23" s="12">
        <f t="shared" si="6"/>
        <v>1703070.4999999998</v>
      </c>
      <c r="H23" s="12">
        <f t="shared" si="2"/>
        <v>-21384.900000000373</v>
      </c>
      <c r="I23" s="14">
        <v>1.04</v>
      </c>
      <c r="J23" s="21">
        <v>0.92</v>
      </c>
      <c r="K23" s="13">
        <v>176</v>
      </c>
      <c r="L23" s="13">
        <v>106</v>
      </c>
      <c r="M23" s="15">
        <f t="shared" si="3"/>
        <v>1129.7575471698115</v>
      </c>
      <c r="N23" s="16">
        <f t="shared" si="4"/>
        <v>0.60227272727272729</v>
      </c>
    </row>
    <row r="24" spans="1:14" x14ac:dyDescent="0.3">
      <c r="A24" s="10">
        <v>44248</v>
      </c>
      <c r="B24" s="20" t="str">
        <f t="shared" si="0"/>
        <v>21.02-вс</v>
      </c>
      <c r="C24" s="11">
        <v>106191.2</v>
      </c>
      <c r="D24" s="12">
        <f t="shared" si="5"/>
        <v>1830646.6</v>
      </c>
      <c r="E24" s="11">
        <v>106240</v>
      </c>
      <c r="F24" s="13">
        <f t="shared" si="1"/>
        <v>48.80000000000291</v>
      </c>
      <c r="G24" s="12">
        <f t="shared" si="6"/>
        <v>1809310.4999999998</v>
      </c>
      <c r="H24" s="12">
        <f t="shared" si="2"/>
        <v>-21336.100000000326</v>
      </c>
      <c r="I24" s="14">
        <v>1</v>
      </c>
      <c r="J24" s="21">
        <v>0.92</v>
      </c>
      <c r="K24" s="13">
        <v>182</v>
      </c>
      <c r="L24" s="13">
        <v>113</v>
      </c>
      <c r="M24" s="15">
        <f t="shared" si="3"/>
        <v>940.17699115044252</v>
      </c>
      <c r="N24" s="16">
        <f t="shared" si="4"/>
        <v>0.62087912087912089</v>
      </c>
    </row>
    <row r="25" spans="1:14" x14ac:dyDescent="0.3">
      <c r="A25" s="10">
        <v>44249</v>
      </c>
      <c r="B25" s="20" t="str">
        <f t="shared" si="0"/>
        <v>22.02-пнд</v>
      </c>
      <c r="C25" s="11">
        <v>69678.7</v>
      </c>
      <c r="D25" s="12">
        <f t="shared" si="5"/>
        <v>1900325.3</v>
      </c>
      <c r="E25" s="11">
        <v>67404.5</v>
      </c>
      <c r="F25" s="13">
        <f t="shared" si="1"/>
        <v>-2274.1999999999971</v>
      </c>
      <c r="G25" s="12">
        <f t="shared" si="6"/>
        <v>1876714.9999999998</v>
      </c>
      <c r="H25" s="12">
        <f t="shared" si="2"/>
        <v>-23610.300000000279</v>
      </c>
      <c r="I25" s="14">
        <v>0.98</v>
      </c>
      <c r="J25" s="21">
        <v>0.93</v>
      </c>
      <c r="K25" s="13">
        <v>182</v>
      </c>
      <c r="L25" s="13">
        <v>86</v>
      </c>
      <c r="M25" s="15">
        <f t="shared" si="3"/>
        <v>783.77325581395348</v>
      </c>
      <c r="N25" s="16">
        <f t="shared" si="4"/>
        <v>0.47252747252747251</v>
      </c>
    </row>
    <row r="26" spans="1:14" x14ac:dyDescent="0.3">
      <c r="A26" s="10">
        <v>44250</v>
      </c>
      <c r="B26" s="20" t="str">
        <f t="shared" si="0"/>
        <v>23.02-вт</v>
      </c>
      <c r="C26" s="11">
        <v>85278.1</v>
      </c>
      <c r="D26" s="12">
        <f t="shared" si="5"/>
        <v>1985603.4000000001</v>
      </c>
      <c r="E26" s="11">
        <v>63912.5</v>
      </c>
      <c r="F26" s="13">
        <f t="shared" si="1"/>
        <v>-21365.600000000006</v>
      </c>
      <c r="G26" s="12">
        <f t="shared" si="6"/>
        <v>1940627.4999999998</v>
      </c>
      <c r="H26" s="12">
        <f t="shared" si="2"/>
        <v>-44975.900000000373</v>
      </c>
      <c r="I26" s="14">
        <v>1.07</v>
      </c>
      <c r="J26" s="21">
        <v>0.93</v>
      </c>
      <c r="K26" s="13">
        <v>185</v>
      </c>
      <c r="L26" s="13">
        <v>89</v>
      </c>
      <c r="M26" s="15">
        <f t="shared" si="3"/>
        <v>718.11797752808991</v>
      </c>
      <c r="N26" s="16">
        <f t="shared" si="4"/>
        <v>0.48108108108108111</v>
      </c>
    </row>
    <row r="27" spans="1:14" x14ac:dyDescent="0.3">
      <c r="A27" s="10">
        <v>44251</v>
      </c>
      <c r="B27" s="20" t="str">
        <f t="shared" si="0"/>
        <v>24.02-ср</v>
      </c>
      <c r="C27" s="11">
        <v>86877.6</v>
      </c>
      <c r="D27" s="12">
        <f t="shared" si="5"/>
        <v>2072481.0000000002</v>
      </c>
      <c r="E27" s="11">
        <v>72740.800000000003</v>
      </c>
      <c r="F27" s="13">
        <f t="shared" si="1"/>
        <v>-14136.800000000003</v>
      </c>
      <c r="G27" s="12">
        <f t="shared" si="6"/>
        <v>2013368.2999999998</v>
      </c>
      <c r="H27" s="12">
        <f t="shared" si="2"/>
        <v>-59112.700000000419</v>
      </c>
      <c r="I27" s="14">
        <v>0.82</v>
      </c>
      <c r="J27" s="21">
        <v>0.93</v>
      </c>
      <c r="K27" s="13">
        <v>186</v>
      </c>
      <c r="L27" s="13">
        <v>76</v>
      </c>
      <c r="M27" s="15">
        <f t="shared" si="3"/>
        <v>957.11578947368423</v>
      </c>
      <c r="N27" s="16">
        <f t="shared" si="4"/>
        <v>0.40860215053763443</v>
      </c>
    </row>
    <row r="28" spans="1:14" x14ac:dyDescent="0.3">
      <c r="A28" s="10">
        <v>44252</v>
      </c>
      <c r="B28" s="20" t="str">
        <f t="shared" si="0"/>
        <v>25.02-чт</v>
      </c>
      <c r="C28" s="11">
        <v>82540.3</v>
      </c>
      <c r="D28" s="12">
        <f t="shared" si="5"/>
        <v>2155021.3000000003</v>
      </c>
      <c r="E28" s="11">
        <v>71227.3</v>
      </c>
      <c r="F28" s="13">
        <f t="shared" si="1"/>
        <v>-11313</v>
      </c>
      <c r="G28" s="12">
        <f t="shared" si="6"/>
        <v>2084595.5999999999</v>
      </c>
      <c r="H28" s="12">
        <f t="shared" si="2"/>
        <v>-70425.700000000419</v>
      </c>
      <c r="I28" s="14">
        <v>0.97</v>
      </c>
      <c r="J28" s="21">
        <v>0.93</v>
      </c>
      <c r="K28" s="13">
        <v>191</v>
      </c>
      <c r="L28" s="13">
        <v>86</v>
      </c>
      <c r="M28" s="15">
        <f t="shared" si="3"/>
        <v>828.22441860465119</v>
      </c>
      <c r="N28" s="16">
        <f t="shared" si="4"/>
        <v>0.45026178010471202</v>
      </c>
    </row>
    <row r="29" spans="1:14" x14ac:dyDescent="0.3">
      <c r="A29" s="10">
        <v>44253</v>
      </c>
      <c r="B29" s="20" t="str">
        <f t="shared" si="0"/>
        <v>26.02-птн</v>
      </c>
      <c r="C29" s="11">
        <v>160203</v>
      </c>
      <c r="D29" s="12">
        <f t="shared" si="5"/>
        <v>2315224.3000000003</v>
      </c>
      <c r="E29" s="11">
        <v>182189.2</v>
      </c>
      <c r="F29" s="13">
        <f t="shared" si="1"/>
        <v>21986.200000000012</v>
      </c>
      <c r="G29" s="12">
        <f t="shared" si="6"/>
        <v>2266784.7999999998</v>
      </c>
      <c r="H29" s="12">
        <f t="shared" si="2"/>
        <v>-48439.500000000466</v>
      </c>
      <c r="I29" s="14">
        <v>1.02</v>
      </c>
      <c r="J29" s="21">
        <v>0.93</v>
      </c>
      <c r="K29" s="13">
        <v>212</v>
      </c>
      <c r="L29" s="13">
        <v>163</v>
      </c>
      <c r="M29" s="15">
        <f t="shared" si="3"/>
        <v>1117.7251533742333</v>
      </c>
      <c r="N29" s="16">
        <f t="shared" si="4"/>
        <v>0.76886792452830188</v>
      </c>
    </row>
    <row r="30" spans="1:14" x14ac:dyDescent="0.3">
      <c r="A30" s="10">
        <v>44254</v>
      </c>
      <c r="B30" s="20" t="str">
        <f t="shared" si="0"/>
        <v>27.02-суб</v>
      </c>
      <c r="C30" s="11">
        <v>140971.79999999999</v>
      </c>
      <c r="D30" s="12">
        <f t="shared" si="5"/>
        <v>2456196.1</v>
      </c>
      <c r="E30" s="11">
        <v>159850.70000000001</v>
      </c>
      <c r="F30" s="13">
        <f t="shared" si="1"/>
        <v>18878.900000000023</v>
      </c>
      <c r="G30" s="12">
        <f t="shared" si="6"/>
        <v>2426635.5</v>
      </c>
      <c r="H30" s="12">
        <f t="shared" si="2"/>
        <v>-29560.600000000093</v>
      </c>
      <c r="I30" s="14">
        <v>1.1499999999999999</v>
      </c>
      <c r="J30" s="21">
        <v>0.94</v>
      </c>
      <c r="K30" s="13">
        <v>253</v>
      </c>
      <c r="L30" s="13">
        <v>161</v>
      </c>
      <c r="M30" s="15">
        <f t="shared" si="3"/>
        <v>992.86149068322993</v>
      </c>
      <c r="N30" s="16">
        <f t="shared" si="4"/>
        <v>0.63636363636363635</v>
      </c>
    </row>
    <row r="31" spans="1:14" x14ac:dyDescent="0.3">
      <c r="A31" s="17">
        <v>44255</v>
      </c>
      <c r="B31" s="20" t="str">
        <f t="shared" si="0"/>
        <v>28.02-вс</v>
      </c>
      <c r="C31" s="11">
        <v>170390.1</v>
      </c>
      <c r="D31" s="12">
        <f t="shared" si="5"/>
        <v>2626586.2000000002</v>
      </c>
      <c r="E31" s="11">
        <v>166622.6</v>
      </c>
      <c r="F31" s="13">
        <f t="shared" si="1"/>
        <v>-3767.5</v>
      </c>
      <c r="G31" s="12">
        <f t="shared" si="6"/>
        <v>2593258.1</v>
      </c>
      <c r="H31" s="12">
        <f t="shared" si="2"/>
        <v>-33328.100000000093</v>
      </c>
      <c r="I31" s="18">
        <v>1.1200000000000001</v>
      </c>
      <c r="J31" s="22">
        <v>0.95</v>
      </c>
      <c r="K31" s="13">
        <v>208</v>
      </c>
      <c r="L31" s="13">
        <v>146</v>
      </c>
      <c r="M31" s="15">
        <f t="shared" si="3"/>
        <v>1141.2506849315068</v>
      </c>
      <c r="N31" s="16">
        <f t="shared" si="4"/>
        <v>0.70192307692307687</v>
      </c>
    </row>
    <row r="32" spans="1:14" x14ac:dyDescent="0.3">
      <c r="J32" s="19"/>
      <c r="K32" s="19"/>
      <c r="M32" s="19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2" ma:contentTypeDescription="Создание документа." ma:contentTypeScope="" ma:versionID="7cf7c3e03447fc29b1d98e145a9d52fb">
  <xsd:schema xmlns:xsd="http://www.w3.org/2001/XMLSchema" xmlns:xs="http://www.w3.org/2001/XMLSchema" xmlns:p="http://schemas.microsoft.com/office/2006/metadata/properties" xmlns:ns2="781c96c8-4339-4dee-b937-94136674ff91" xmlns:ns3="a33859a9-954b-41d1-8637-fde183e4a6f3" targetNamespace="http://schemas.microsoft.com/office/2006/metadata/properties" ma:root="true" ma:fieldsID="75d0a20fec617660a77d9ff2151006f6" ns2:_="" ns3:_="">
    <xsd:import namespace="781c96c8-4339-4dee-b937-94136674ff91"/>
    <xsd:import namespace="a33859a9-954b-41d1-8637-fde183e4a6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859a9-954b-41d1-8637-fde183e4a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412910-ED8E-4B39-9A30-D4A3B16618F3}"/>
</file>

<file path=customXml/itemProps2.xml><?xml version="1.0" encoding="utf-8"?>
<ds:datastoreItem xmlns:ds="http://schemas.openxmlformats.org/officeDocument/2006/customXml" ds:itemID="{72DACCFC-CB0D-4C6B-812C-B26609F38CD6}"/>
</file>

<file path=customXml/itemProps3.xml><?xml version="1.0" encoding="utf-8"?>
<ds:datastoreItem xmlns:ds="http://schemas.openxmlformats.org/officeDocument/2006/customXml" ds:itemID="{3E34093D-B579-4A1B-A830-FF4835BF53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Диаграммы</vt:lpstr>
      <vt:lpstr>02.2021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Сеслюков Евгений Владимирович</dc:creator>
  <cp:lastModifiedBy>Сеслюков Евгений Владимирович</cp:lastModifiedBy>
  <dcterms:created xsi:type="dcterms:W3CDTF">2022-05-12T14:52:38Z</dcterms:created>
  <dcterms:modified xsi:type="dcterms:W3CDTF">2022-05-19T12:13:11Z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</Properties>
</file>